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I-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<sst xmlns="http://schemas.openxmlformats.org/spreadsheetml/2006/main" count="201" uniqueCount="105">
  <si>
    <t>MATERIAL REQUISITION</t>
  </si>
  <si>
    <t>TODAY'S DATE</t>
  </si>
  <si>
    <t>OUT</t>
  </si>
  <si>
    <t>IN</t>
  </si>
  <si>
    <t>AUTHORIZED SIGNATURE</t>
  </si>
  <si>
    <t>FOREMAN NAME</t>
  </si>
  <si>
    <t>JOB NUMBER</t>
  </si>
  <si>
    <t>I-5</t>
  </si>
  <si>
    <t>DRIVER SIGNATURE</t>
  </si>
  <si>
    <t>FENCE AND DELINEATORS</t>
  </si>
  <si>
    <t>DELINEATORS</t>
  </si>
  <si>
    <t>EA</t>
  </si>
  <si>
    <t>16" BARRIER TYPE S-WH(1-SILVER)</t>
  </si>
  <si>
    <t>16" BARRIER TYPE S-YEL(2-AMBER)</t>
  </si>
  <si>
    <t>16" BARRIER TYPE S-YEL(1-AMBER)</t>
  </si>
  <si>
    <t>27" G/R MTD TYPE B WH(1-SILVER)</t>
  </si>
  <si>
    <t>27" G/R MTD TYPE B YEL(1-AMBER)</t>
  </si>
  <si>
    <t>48" TYPE GM-2- RED POST</t>
  </si>
  <si>
    <t>48" TYPE GM-2- YEL(1-AMBER)</t>
  </si>
  <si>
    <t>48" TYPE GM-2- WH(1-SILVER)</t>
  </si>
  <si>
    <t>54"WV FLEX DEL POST-WH(1-SILVER)</t>
  </si>
  <si>
    <t>54"WV FLEX DEL POST-YEL(1-AMBER)</t>
  </si>
  <si>
    <t>18" SOIL ANCHOR</t>
  </si>
  <si>
    <t>8" STMD DEL BASE</t>
  </si>
  <si>
    <t>5" BMD DEL BASE</t>
  </si>
  <si>
    <t>717-1 G/R DEL TYPE D (1-SILVER)</t>
  </si>
  <si>
    <t>717-2 G/R DEL TYPE D (2-SILVER)</t>
  </si>
  <si>
    <t>717-1 G/R DEL TYPE D (1-AMBER)</t>
  </si>
  <si>
    <t>717-2 G/R DEL TYPE D (2-AMBER)</t>
  </si>
  <si>
    <t>FB-34-1 DEL TYPE O (1-SILVER)</t>
  </si>
  <si>
    <t>FB-34-1 DEL TYPE O (1-AMBER)</t>
  </si>
  <si>
    <t>FT-1 TYPE R (1-SILVER)</t>
  </si>
  <si>
    <t>FT-1 TYPE R (1-AMBER)</t>
  </si>
  <si>
    <t>FT-2 TYPE R (2-AMBER)</t>
  </si>
  <si>
    <t>FB-34-2 DEL TYPE O (2-AMBER)</t>
  </si>
  <si>
    <t>FB-38-1 TYPE P (1-AMBER)</t>
  </si>
  <si>
    <t>FB-38-2 TYPE P (2-AMBER)</t>
  </si>
  <si>
    <t>3X12 SILVER AR-1000</t>
  </si>
  <si>
    <t>3X12 AMBER AR-1000</t>
  </si>
  <si>
    <t>3X12 RED AR-1000</t>
  </si>
  <si>
    <t>WV 7' DEL POST2# CHANNEL</t>
  </si>
  <si>
    <t>3" ROUND SILVER REFLECTOR</t>
  </si>
  <si>
    <t>3" ROUND AMBER REFLECTOR</t>
  </si>
  <si>
    <t>TYPE CS DEL FR-2 (2-WHITE)</t>
  </si>
  <si>
    <t>TYPE CS DEL FR-1 (1-WHITE)</t>
  </si>
  <si>
    <t>TYPE CS DEL FR-2 (2-YELLOW)</t>
  </si>
  <si>
    <t>TYPE CS DEL FR-1 (1-YELLOW)</t>
  </si>
  <si>
    <t>ID#</t>
  </si>
  <si>
    <t>CONTRACT ITEM</t>
  </si>
  <si>
    <t>0624-0001</t>
  </si>
  <si>
    <t>0624-0300</t>
  </si>
  <si>
    <t>TYPE I RIGHT-OF-WAY FENCE</t>
  </si>
  <si>
    <t>QNTY</t>
  </si>
  <si>
    <t>UM</t>
  </si>
  <si>
    <t>LF</t>
  </si>
  <si>
    <t>REQD.</t>
  </si>
  <si>
    <t>TYPE I ROW PART DESCRIPTION</t>
  </si>
  <si>
    <t>TYPE I ROW PART TERMINALS PARTS</t>
  </si>
  <si>
    <t>CORNER POSTS TYPE I ROW</t>
  </si>
  <si>
    <t>END POSTS, TYPE I ROW</t>
  </si>
  <si>
    <t>PULL POSTS, TYPE I ROW</t>
  </si>
  <si>
    <t>TYPE II FENCE LOAD LIST CALCULATOR</t>
  </si>
  <si>
    <t>TYPE I FENCE LOAD LIST CALCULATOR</t>
  </si>
  <si>
    <t>TYPE II ROW PART DESCRIPTION</t>
  </si>
  <si>
    <t>TYPE II ROW PART TERMINALS PARTS</t>
  </si>
  <si>
    <t>RL</t>
  </si>
  <si>
    <t>PR</t>
  </si>
  <si>
    <t>LB</t>
  </si>
  <si>
    <t>TYPE II RIGHT-OF-WAY FENCE</t>
  </si>
  <si>
    <t>END POSTS, TYPE II ROW</t>
  </si>
  <si>
    <t>CORNER POSTS TYPE II ROW</t>
  </si>
  <si>
    <t>PULL POSTS, TYPE II ROW</t>
  </si>
  <si>
    <t>2"X9"X60" KK GALV 202 50LF</t>
  </si>
  <si>
    <t>7'8" STANDARD C POST</t>
  </si>
  <si>
    <t>STANDARD"C"PS ANCHR SHOE</t>
  </si>
  <si>
    <t>1"X30" BLADES</t>
  </si>
  <si>
    <t>7 GA. TENSION WIRE</t>
  </si>
  <si>
    <t>HOG RINGS (208 PER LB)</t>
  </si>
  <si>
    <t>8 1/4" 9GA. E-Z ALUM TIES</t>
  </si>
  <si>
    <t>2 3/8"X8' SS40 POST</t>
  </si>
  <si>
    <t>P.S POST CAP 2 3/8"DOMESTIC</t>
  </si>
  <si>
    <t>2 3/8" HEAVY BRACE BAND</t>
  </si>
  <si>
    <t>2 3/8" HEAVY TENSION BAND</t>
  </si>
  <si>
    <t>STANDARD "C" BRACE BAND</t>
  </si>
  <si>
    <t>1 5/8"X10 1/2' SS40</t>
  </si>
  <si>
    <t>1 5/8"PS COMB RAILEND DOM</t>
  </si>
  <si>
    <t>3/8"X1 1/4" NUT AND BOLT</t>
  </si>
  <si>
    <t>3/8"X11'TRUSS ASSY DOM.</t>
  </si>
  <si>
    <t>3/4"X60" TENSION BAR DOM.</t>
  </si>
  <si>
    <t>2 3/8" ANCHOR SHOES (SET)</t>
  </si>
  <si>
    <t>FARM&amp;FIELD CLS 3 1047-6-11</t>
  </si>
  <si>
    <t>6'6" GALV"T"POSTS W/CLIPS</t>
  </si>
  <si>
    <t>T-POST CLIPS (INFO ONLY)</t>
  </si>
  <si>
    <t>2 3/8"X7' SS40 POST</t>
  </si>
  <si>
    <t>2 3/8" PS POST CAP DOM.</t>
  </si>
  <si>
    <t>1 5/8"X7' SS40 BRACE PIPE</t>
  </si>
  <si>
    <t>3/8"x4" NUT &amp; BOLT</t>
  </si>
  <si>
    <t>8 1/4" TIES</t>
  </si>
  <si>
    <t>STD ANCHOR SHOE (SET)</t>
  </si>
  <si>
    <t>3/8"X4" NUT AND BOLT</t>
  </si>
  <si>
    <t>0624-0400</t>
  </si>
  <si>
    <t>0624-0500</t>
  </si>
  <si>
    <t>0624-0301</t>
  </si>
  <si>
    <t>0624-0401</t>
  </si>
  <si>
    <t>0624-0501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</si>
</sst>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22"/>
      <name val="Arial"/>
      <family val="0"/>
    </font>
    <font>
      <b/>
      <sz val="14"/>
      <name val="Verdana"/>
      <family val="2"/>
    </font>
    <font>
      <sz val="10"/>
      <name val="Wingdings 2"/>
      <family val="1"/>
    </font>
    <font>
      <sz val="8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Arial"/>
      <family val="0"/>
    </font>
    <font>
      <b/>
      <sz val="22"/>
      <name val="Rockwell Extra Bold"/>
      <family val="1"/>
    </font>
    <font>
      <sz val="9"/>
      <name val="Verdana"/>
      <family val="2"/>
    </font>
    <font>
      <b/>
      <sz val="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9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8" fillId="0" borderId="22" xfId="0" applyFont="1" applyBorder="1" applyAlignment="1" applyProtection="1">
      <alignment/>
      <protection locked="0"/>
    </xf>
    <xf numFmtId="0" fontId="1" fillId="0" borderId="23" xfId="0" applyFont="1" applyFill="1" applyBorder="1" applyAlignment="1">
      <alignment/>
    </xf>
    <xf numFmtId="164" fontId="33" fillId="0" borderId="17" xfId="0" applyNumberFormat="1" applyFont="1" applyBorder="1" applyAlignment="1" applyProtection="1">
      <alignment horizontal="center" shrinkToFit="1"/>
      <protection locked="0"/>
    </xf>
    <xf numFmtId="164" fontId="33" fillId="0" borderId="17" xfId="0" applyNumberFormat="1" applyFont="1" applyBorder="1" applyAlignment="1">
      <alignment horizontal="center" shrinkToFit="1"/>
    </xf>
    <xf numFmtId="0" fontId="33" fillId="0" borderId="17" xfId="0" applyFont="1" applyBorder="1" applyAlignment="1" applyProtection="1">
      <alignment shrinkToFit="1"/>
      <protection locked="0"/>
    </xf>
    <xf numFmtId="0" fontId="33" fillId="0" borderId="18" xfId="0" applyFont="1" applyBorder="1" applyAlignment="1" applyProtection="1">
      <alignment horizontal="left" shrinkToFit="1"/>
      <protection locked="0"/>
    </xf>
    <xf numFmtId="0" fontId="34" fillId="0" borderId="17" xfId="0" applyFont="1" applyBorder="1" applyAlignment="1" applyProtection="1">
      <alignment horizontal="center" vertical="center" shrinkToFit="1"/>
      <protection/>
    </xf>
    <xf numFmtId="0" fontId="34" fillId="0" borderId="18" xfId="0" applyFont="1" applyBorder="1" applyAlignment="1" applyProtection="1">
      <alignment horizontal="center" vertical="center" shrinkToFit="1"/>
      <protection/>
    </xf>
    <xf numFmtId="0" fontId="33" fillId="0" borderId="17" xfId="0" applyFont="1" applyBorder="1" applyAlignment="1" applyProtection="1">
      <alignment shrinkToFit="1"/>
      <protection/>
    </xf>
    <xf numFmtId="0" fontId="33" fillId="0" borderId="18" xfId="0" applyFont="1" applyBorder="1" applyAlignment="1" applyProtection="1">
      <alignment horizontal="left" shrinkToFit="1"/>
      <protection/>
    </xf>
    <xf numFmtId="0" fontId="33" fillId="0" borderId="17" xfId="0" applyFont="1" applyBorder="1" applyAlignment="1" applyProtection="1">
      <alignment horizontal="center" shrinkToFit="1"/>
      <protection locked="0"/>
    </xf>
    <xf numFmtId="0" fontId="33" fillId="0" borderId="18" xfId="0" applyFont="1" applyBorder="1" applyAlignment="1" applyProtection="1">
      <alignment horizontal="center" shrinkToFi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28" fillId="0" borderId="27" xfId="0" applyFont="1" applyBorder="1" applyAlignment="1" applyProtection="1">
      <alignment/>
      <protection locked="0"/>
    </xf>
    <xf numFmtId="0" fontId="28" fillId="0" borderId="25" xfId="0" applyFont="1" applyBorder="1" applyAlignment="1" applyProtection="1">
      <alignment/>
      <protection locked="0"/>
    </xf>
    <xf numFmtId="0" fontId="28" fillId="0" borderId="26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8" fillId="0" borderId="27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2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28" fillId="20" borderId="24" xfId="0" applyFont="1" applyFill="1" applyBorder="1" applyAlignment="1">
      <alignment horizontal="center"/>
    </xf>
    <xf numFmtId="0" fontId="28" fillId="20" borderId="2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28" fillId="0" borderId="27" xfId="0" applyFont="1" applyBorder="1" applyAlignment="1" applyProtection="1">
      <alignment horizontal="left"/>
      <protection locked="0"/>
    </xf>
    <xf numFmtId="0" fontId="28" fillId="0" borderId="25" xfId="0" applyFont="1" applyBorder="1" applyAlignment="1" applyProtection="1">
      <alignment horizontal="left"/>
      <protection locked="0"/>
    </xf>
    <xf numFmtId="0" fontId="28" fillId="0" borderId="26" xfId="0" applyFont="1" applyBorder="1" applyAlignment="1" applyProtection="1">
      <alignment horizontal="left"/>
      <protection locked="0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0" fontId="30" fillId="20" borderId="30" xfId="0" applyFont="1" applyFill="1" applyBorder="1" applyAlignment="1">
      <alignment horizontal="center"/>
    </xf>
    <xf numFmtId="0" fontId="31" fillId="20" borderId="31" xfId="0" applyFont="1" applyFill="1" applyBorder="1" applyAlignment="1">
      <alignment/>
    </xf>
    <xf numFmtId="0" fontId="31" fillId="20" borderId="32" xfId="0" applyFont="1" applyFill="1" applyBorder="1" applyAlignment="1">
      <alignment/>
    </xf>
    <xf numFmtId="0" fontId="29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2" fillId="0" borderId="36" xfId="0" applyFont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2" fillId="0" borderId="37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0" borderId="37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0" fillId="20" borderId="31" xfId="0" applyFont="1" applyFill="1" applyBorder="1" applyAlignment="1">
      <alignment horizontal="center"/>
    </xf>
    <xf numFmtId="0" fontId="32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2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6" xfId="0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6"/>
  <sheetViews>
    <sheetView showGridLines="0" showZeros="0" tabSelected="1" workbookViewId="0" topLeftCell="A1">
      <selection activeCell="I3" sqref="I3:M3"/>
    </sheetView>
  </sheetViews>
  <sheetFormatPr defaultColWidth="9.140625" defaultRowHeight="12.75"/>
  <cols>
    <col min="1" max="1" width="0.71875" style="0" customWidth="1"/>
    <col min="2" max="2" width="1.1484375" style="0" customWidth="1"/>
    <col min="3" max="3" width="4.28125" style="0" customWidth="1"/>
    <col min="4" max="4" width="1.1484375" style="0" customWidth="1"/>
    <col min="5" max="5" width="4.421875" style="0" customWidth="1"/>
    <col min="6" max="6" width="3.7109375" style="8" customWidth="1"/>
    <col min="7" max="7" width="29.8515625" style="0" customWidth="1"/>
    <col min="8" max="8" width="5.7109375" style="10" customWidth="1"/>
    <col min="9" max="9" width="2.7109375" style="0" customWidth="1"/>
    <col min="10" max="10" width="4.7109375" style="0" customWidth="1"/>
    <col min="11" max="11" width="2.7109375" style="0" customWidth="1"/>
    <col min="12" max="12" width="6.00390625" style="0" customWidth="1"/>
    <col min="13" max="13" width="3.7109375" style="0" customWidth="1"/>
    <col min="14" max="14" width="15.00390625" style="0" customWidth="1"/>
    <col min="15" max="15" width="8.140625" style="0" customWidth="1"/>
    <col min="16" max="16" width="3.421875" style="0" customWidth="1"/>
    <col min="17" max="17" width="8.140625" style="0" customWidth="1"/>
    <col min="18" max="18" width="8.140625" style="10" customWidth="1"/>
    <col min="19" max="19" width="2.7109375" style="0" customWidth="1"/>
    <col min="20" max="20" width="5.7109375" style="0" customWidth="1"/>
    <col min="21" max="21" width="2.00390625" style="0" customWidth="1"/>
    <col min="22" max="22" width="6.00390625" style="0" customWidth="1"/>
    <col min="23" max="23" width="3.7109375" style="0" customWidth="1"/>
    <col min="24" max="24" width="14.421875" style="0" customWidth="1"/>
    <col min="25" max="25" width="8.140625" style="0" customWidth="1"/>
    <col min="26" max="26" width="3.421875" style="0" customWidth="1"/>
    <col min="27" max="27" width="8.140625" style="0" customWidth="1"/>
    <col min="28" max="28" width="8.140625" style="10" customWidth="1"/>
  </cols>
  <sheetData>
    <row r="1" ht="3" customHeight="1" thickBot="1"/>
    <row r="2" spans="2:28" ht="18" customHeight="1">
      <c r="B2" s="105" t="s">
        <v>7</v>
      </c>
      <c r="C2" s="106"/>
      <c r="D2" s="106"/>
      <c r="E2" s="11" t="s">
        <v>9</v>
      </c>
      <c r="F2" s="12"/>
      <c r="G2" s="12"/>
      <c r="H2" s="13"/>
      <c r="I2" s="98" t="s">
        <v>1</v>
      </c>
      <c r="J2" s="99"/>
      <c r="K2" s="99"/>
      <c r="L2" s="99"/>
      <c r="M2" s="100"/>
      <c r="N2" s="101" t="s">
        <v>5</v>
      </c>
      <c r="O2" s="109"/>
      <c r="P2" s="109"/>
      <c r="Q2" s="109"/>
      <c r="R2" s="110"/>
      <c r="S2" s="101" t="s">
        <v>6</v>
      </c>
      <c r="T2" s="102"/>
      <c r="U2" s="102"/>
      <c r="V2" s="102"/>
      <c r="W2" s="103"/>
      <c r="X2" s="101" t="s">
        <v>8</v>
      </c>
      <c r="Y2" s="102"/>
      <c r="Z2" s="102"/>
      <c r="AA2" s="102"/>
      <c r="AB2" s="103"/>
    </row>
    <row r="3" spans="2:28" ht="18" customHeight="1" thickBot="1">
      <c r="B3" s="107"/>
      <c r="C3" s="108"/>
      <c r="D3" s="108"/>
      <c r="E3" s="16" t="s">
        <v>0</v>
      </c>
      <c r="F3" s="14"/>
      <c r="G3" s="14"/>
      <c r="H3" s="15"/>
      <c r="I3" s="95"/>
      <c r="J3" s="96"/>
      <c r="K3" s="96"/>
      <c r="L3" s="96"/>
      <c r="M3" s="97"/>
      <c r="N3" s="111"/>
      <c r="O3" s="96"/>
      <c r="P3" s="96"/>
      <c r="Q3" s="96"/>
      <c r="R3" s="97"/>
      <c r="S3" s="95"/>
      <c r="T3" s="96"/>
      <c r="U3" s="96"/>
      <c r="V3" s="96"/>
      <c r="W3" s="97"/>
      <c r="X3" s="111"/>
      <c r="Y3" s="96"/>
      <c r="Z3" s="96"/>
      <c r="AA3" s="96"/>
      <c r="AB3" s="97"/>
    </row>
    <row r="4" spans="2:28" ht="18" customHeight="1" thickTop="1">
      <c r="B4" s="2"/>
      <c r="C4" s="5" t="s">
        <v>2</v>
      </c>
      <c r="D4" s="5"/>
      <c r="E4" s="5" t="s">
        <v>3</v>
      </c>
      <c r="F4" s="3"/>
      <c r="G4" s="6" t="s">
        <v>10</v>
      </c>
      <c r="H4" s="25"/>
      <c r="I4" s="104" t="s">
        <v>62</v>
      </c>
      <c r="J4" s="82"/>
      <c r="K4" s="82"/>
      <c r="L4" s="82"/>
      <c r="M4" s="82"/>
      <c r="N4" s="82"/>
      <c r="O4" s="82"/>
      <c r="P4" s="82"/>
      <c r="Q4" s="82"/>
      <c r="R4" s="83"/>
      <c r="S4" s="81" t="s">
        <v>61</v>
      </c>
      <c r="T4" s="82"/>
      <c r="U4" s="82"/>
      <c r="V4" s="82"/>
      <c r="W4" s="82"/>
      <c r="X4" s="82"/>
      <c r="Y4" s="82"/>
      <c r="Z4" s="82"/>
      <c r="AA4" s="82"/>
      <c r="AB4" s="83"/>
    </row>
    <row r="5" spans="2:28" ht="18" customHeight="1">
      <c r="B5" s="7"/>
      <c r="C5" s="28"/>
      <c r="D5" s="29"/>
      <c r="E5" s="28"/>
      <c r="F5" s="18" t="s">
        <v>11</v>
      </c>
      <c r="G5" s="19" t="s">
        <v>12</v>
      </c>
      <c r="H5" s="26">
        <v>5428</v>
      </c>
      <c r="I5" s="59" t="s">
        <v>47</v>
      </c>
      <c r="J5" s="59"/>
      <c r="K5" s="60"/>
      <c r="L5" s="84" t="s">
        <v>48</v>
      </c>
      <c r="M5" s="59"/>
      <c r="N5" s="60"/>
      <c r="O5" s="17" t="s">
        <v>52</v>
      </c>
      <c r="P5" s="17" t="s">
        <v>53</v>
      </c>
      <c r="Q5" s="40"/>
      <c r="R5" s="41"/>
      <c r="S5" s="58" t="s">
        <v>47</v>
      </c>
      <c r="T5" s="59"/>
      <c r="U5" s="60"/>
      <c r="V5" s="84" t="s">
        <v>48</v>
      </c>
      <c r="W5" s="59"/>
      <c r="X5" s="60"/>
      <c r="Y5" s="17" t="s">
        <v>52</v>
      </c>
      <c r="Z5" s="17" t="s">
        <v>53</v>
      </c>
      <c r="AA5" s="40"/>
      <c r="AB5" s="41"/>
    </row>
    <row r="6" spans="2:28" ht="16.5" customHeight="1">
      <c r="B6" s="7"/>
      <c r="C6" s="28"/>
      <c r="D6" s="30"/>
      <c r="E6" s="28"/>
      <c r="F6" s="18" t="s">
        <v>11</v>
      </c>
      <c r="G6" s="19" t="s">
        <v>13</v>
      </c>
      <c r="H6" s="26">
        <v>5429</v>
      </c>
      <c r="I6" s="76" t="s">
        <v>49</v>
      </c>
      <c r="J6" s="76"/>
      <c r="K6" s="77"/>
      <c r="L6" s="78" t="s">
        <v>51</v>
      </c>
      <c r="M6" s="79"/>
      <c r="N6" s="80"/>
      <c r="O6" s="36">
        <v>0</v>
      </c>
      <c r="P6" s="21" t="s">
        <v>54</v>
      </c>
      <c r="Q6" s="42"/>
      <c r="R6" s="43"/>
      <c r="S6" s="75" t="s">
        <v>49</v>
      </c>
      <c r="T6" s="76"/>
      <c r="U6" s="77"/>
      <c r="V6" s="78" t="s">
        <v>68</v>
      </c>
      <c r="W6" s="79"/>
      <c r="X6" s="80"/>
      <c r="Y6" s="36">
        <v>0</v>
      </c>
      <c r="Z6" s="21" t="s">
        <v>54</v>
      </c>
      <c r="AA6" s="42"/>
      <c r="AB6" s="43"/>
    </row>
    <row r="7" spans="2:28" ht="16.5" customHeight="1">
      <c r="B7" s="7"/>
      <c r="C7" s="28"/>
      <c r="D7" s="30"/>
      <c r="E7" s="28"/>
      <c r="F7" s="18" t="s">
        <v>11</v>
      </c>
      <c r="G7" s="19" t="s">
        <v>14</v>
      </c>
      <c r="H7" s="26">
        <v>5434</v>
      </c>
      <c r="I7" s="76" t="s">
        <v>50</v>
      </c>
      <c r="J7" s="76"/>
      <c r="K7" s="77"/>
      <c r="L7" s="78" t="s">
        <v>59</v>
      </c>
      <c r="M7" s="79"/>
      <c r="N7" s="80"/>
      <c r="O7" s="36"/>
      <c r="P7" s="21" t="s">
        <v>11</v>
      </c>
      <c r="Q7" s="42"/>
      <c r="R7" s="43"/>
      <c r="S7" s="75" t="s">
        <v>102</v>
      </c>
      <c r="T7" s="76"/>
      <c r="U7" s="77"/>
      <c r="V7" s="78" t="s">
        <v>69</v>
      </c>
      <c r="W7" s="79"/>
      <c r="X7" s="80"/>
      <c r="Y7" s="36">
        <v>0</v>
      </c>
      <c r="Z7" s="21" t="s">
        <v>11</v>
      </c>
      <c r="AA7" s="42"/>
      <c r="AB7" s="43"/>
    </row>
    <row r="8" spans="2:28" ht="16.5" customHeight="1">
      <c r="B8" s="7"/>
      <c r="C8" s="28"/>
      <c r="D8" s="30"/>
      <c r="E8" s="28"/>
      <c r="F8" s="18" t="s">
        <v>11</v>
      </c>
      <c r="G8" s="19" t="s">
        <v>15</v>
      </c>
      <c r="H8" s="26">
        <v>5455</v>
      </c>
      <c r="I8" s="76" t="s">
        <v>100</v>
      </c>
      <c r="J8" s="76"/>
      <c r="K8" s="77"/>
      <c r="L8" s="78" t="s">
        <v>58</v>
      </c>
      <c r="M8" s="79"/>
      <c r="N8" s="80"/>
      <c r="O8" s="36">
        <v>0</v>
      </c>
      <c r="P8" s="21" t="s">
        <v>11</v>
      </c>
      <c r="Q8" s="42"/>
      <c r="R8" s="43"/>
      <c r="S8" s="75" t="s">
        <v>103</v>
      </c>
      <c r="T8" s="76"/>
      <c r="U8" s="77"/>
      <c r="V8" s="78" t="s">
        <v>70</v>
      </c>
      <c r="W8" s="79"/>
      <c r="X8" s="80"/>
      <c r="Y8" s="36"/>
      <c r="Z8" s="21" t="s">
        <v>11</v>
      </c>
      <c r="AA8" s="42"/>
      <c r="AB8" s="43"/>
    </row>
    <row r="9" spans="2:28" ht="16.5" customHeight="1">
      <c r="B9" s="7"/>
      <c r="C9" s="28"/>
      <c r="D9" s="30"/>
      <c r="E9" s="28"/>
      <c r="F9" s="18" t="s">
        <v>11</v>
      </c>
      <c r="G9" s="19" t="s">
        <v>16</v>
      </c>
      <c r="H9" s="26">
        <v>5460</v>
      </c>
      <c r="I9" s="76" t="s">
        <v>101</v>
      </c>
      <c r="J9" s="76"/>
      <c r="K9" s="77"/>
      <c r="L9" s="78" t="s">
        <v>60</v>
      </c>
      <c r="M9" s="79"/>
      <c r="N9" s="80"/>
      <c r="O9" s="36">
        <v>0</v>
      </c>
      <c r="P9" s="21" t="s">
        <v>11</v>
      </c>
      <c r="Q9" s="42"/>
      <c r="R9" s="43"/>
      <c r="S9" s="75" t="s">
        <v>104</v>
      </c>
      <c r="T9" s="76"/>
      <c r="U9" s="77"/>
      <c r="V9" s="78" t="s">
        <v>71</v>
      </c>
      <c r="W9" s="79"/>
      <c r="X9" s="80"/>
      <c r="Y9" s="36"/>
      <c r="Z9" s="21" t="s">
        <v>11</v>
      </c>
      <c r="AA9" s="42"/>
      <c r="AB9" s="43"/>
    </row>
    <row r="10" spans="2:28" ht="16.5" customHeight="1">
      <c r="B10" s="7"/>
      <c r="C10" s="28"/>
      <c r="D10" s="30"/>
      <c r="E10" s="28"/>
      <c r="F10" s="18" t="s">
        <v>11</v>
      </c>
      <c r="G10" s="19" t="s">
        <v>19</v>
      </c>
      <c r="H10" s="26">
        <v>5438</v>
      </c>
      <c r="I10" s="70"/>
      <c r="J10" s="70"/>
      <c r="K10" s="71"/>
      <c r="L10" s="72"/>
      <c r="M10" s="73"/>
      <c r="N10" s="74"/>
      <c r="O10" s="36"/>
      <c r="P10" s="31"/>
      <c r="Q10" s="42"/>
      <c r="R10" s="43"/>
      <c r="S10" s="69"/>
      <c r="T10" s="70"/>
      <c r="U10" s="71"/>
      <c r="V10" s="72"/>
      <c r="W10" s="73"/>
      <c r="X10" s="74"/>
      <c r="Y10" s="36"/>
      <c r="Z10" s="31"/>
      <c r="AA10" s="42"/>
      <c r="AB10" s="43"/>
    </row>
    <row r="11" spans="2:28" ht="16.5" customHeight="1">
      <c r="B11" s="7"/>
      <c r="C11" s="28"/>
      <c r="D11" s="30"/>
      <c r="E11" s="28"/>
      <c r="F11" s="18" t="s">
        <v>11</v>
      </c>
      <c r="G11" s="19" t="s">
        <v>18</v>
      </c>
      <c r="H11" s="26">
        <v>5443</v>
      </c>
      <c r="I11" s="70"/>
      <c r="J11" s="70"/>
      <c r="K11" s="71"/>
      <c r="L11" s="72"/>
      <c r="M11" s="73"/>
      <c r="N11" s="74"/>
      <c r="O11" s="36"/>
      <c r="P11" s="31"/>
      <c r="Q11" s="42"/>
      <c r="R11" s="43"/>
      <c r="S11" s="69"/>
      <c r="T11" s="70"/>
      <c r="U11" s="71"/>
      <c r="V11" s="72"/>
      <c r="W11" s="73"/>
      <c r="X11" s="74"/>
      <c r="Y11" s="36"/>
      <c r="Z11" s="31"/>
      <c r="AA11" s="42"/>
      <c r="AB11" s="43"/>
    </row>
    <row r="12" spans="2:28" ht="16.5" customHeight="1">
      <c r="B12" s="7"/>
      <c r="C12" s="28"/>
      <c r="D12" s="30"/>
      <c r="E12" s="28"/>
      <c r="F12" s="18" t="s">
        <v>11</v>
      </c>
      <c r="G12" s="19" t="s">
        <v>17</v>
      </c>
      <c r="H12" s="26">
        <v>5453</v>
      </c>
      <c r="I12" s="70"/>
      <c r="J12" s="70"/>
      <c r="K12" s="71"/>
      <c r="L12" s="72"/>
      <c r="M12" s="73"/>
      <c r="N12" s="74"/>
      <c r="O12" s="36"/>
      <c r="P12" s="31"/>
      <c r="Q12" s="42"/>
      <c r="R12" s="43"/>
      <c r="S12" s="69"/>
      <c r="T12" s="70"/>
      <c r="U12" s="71"/>
      <c r="V12" s="72"/>
      <c r="W12" s="73"/>
      <c r="X12" s="74"/>
      <c r="Y12" s="36"/>
      <c r="Z12" s="31"/>
      <c r="AA12" s="42"/>
      <c r="AB12" s="43"/>
    </row>
    <row r="13" spans="2:28" ht="16.5" customHeight="1">
      <c r="B13" s="7"/>
      <c r="C13" s="28"/>
      <c r="D13" s="30"/>
      <c r="E13" s="28"/>
      <c r="F13" s="18" t="s">
        <v>11</v>
      </c>
      <c r="G13" s="19" t="s">
        <v>20</v>
      </c>
      <c r="H13" s="26">
        <v>5454</v>
      </c>
      <c r="I13" s="70"/>
      <c r="J13" s="70"/>
      <c r="K13" s="71"/>
      <c r="L13" s="72"/>
      <c r="M13" s="73"/>
      <c r="N13" s="74"/>
      <c r="O13" s="36"/>
      <c r="P13" s="31"/>
      <c r="Q13" s="42"/>
      <c r="R13" s="43"/>
      <c r="S13" s="69"/>
      <c r="T13" s="70"/>
      <c r="U13" s="71"/>
      <c r="V13" s="72"/>
      <c r="W13" s="73"/>
      <c r="X13" s="74"/>
      <c r="Y13" s="36"/>
      <c r="Z13" s="31"/>
      <c r="AA13" s="42"/>
      <c r="AB13" s="43"/>
    </row>
    <row r="14" spans="2:28" ht="16.5" customHeight="1">
      <c r="B14" s="7"/>
      <c r="C14" s="28"/>
      <c r="D14" s="30"/>
      <c r="E14" s="28"/>
      <c r="F14" s="18" t="s">
        <v>11</v>
      </c>
      <c r="G14" s="19" t="s">
        <v>21</v>
      </c>
      <c r="H14" s="26">
        <v>5461</v>
      </c>
      <c r="I14" s="70"/>
      <c r="J14" s="70"/>
      <c r="K14" s="71"/>
      <c r="L14" s="72"/>
      <c r="M14" s="73"/>
      <c r="N14" s="74"/>
      <c r="O14" s="36"/>
      <c r="P14" s="31"/>
      <c r="Q14" s="42"/>
      <c r="R14" s="43"/>
      <c r="S14" s="69"/>
      <c r="T14" s="70"/>
      <c r="U14" s="71"/>
      <c r="V14" s="72"/>
      <c r="W14" s="73"/>
      <c r="X14" s="74"/>
      <c r="Y14" s="36"/>
      <c r="Z14" s="31"/>
      <c r="AA14" s="42"/>
      <c r="AB14" s="43"/>
    </row>
    <row r="15" spans="2:28" ht="16.5" customHeight="1">
      <c r="B15" s="7"/>
      <c r="C15" s="28"/>
      <c r="D15" s="30"/>
      <c r="E15" s="28"/>
      <c r="F15" s="18" t="s">
        <v>11</v>
      </c>
      <c r="G15" s="19" t="s">
        <v>22</v>
      </c>
      <c r="H15" s="26">
        <v>5420</v>
      </c>
      <c r="I15" s="65"/>
      <c r="J15" s="66"/>
      <c r="K15" s="66"/>
      <c r="L15" s="67"/>
      <c r="M15" s="67"/>
      <c r="N15" s="67"/>
      <c r="O15" s="67"/>
      <c r="P15" s="67"/>
      <c r="Q15" s="67"/>
      <c r="R15" s="68"/>
      <c r="S15" s="65"/>
      <c r="T15" s="66"/>
      <c r="U15" s="66"/>
      <c r="V15" s="67"/>
      <c r="W15" s="67"/>
      <c r="X15" s="67"/>
      <c r="Y15" s="67"/>
      <c r="Z15" s="67"/>
      <c r="AA15" s="67"/>
      <c r="AB15" s="68"/>
    </row>
    <row r="16" spans="2:28" ht="16.5" customHeight="1">
      <c r="B16" s="7"/>
      <c r="C16" s="28"/>
      <c r="D16" s="30"/>
      <c r="E16" s="28"/>
      <c r="F16" s="18" t="s">
        <v>11</v>
      </c>
      <c r="G16" s="19" t="s">
        <v>23</v>
      </c>
      <c r="H16" s="26">
        <v>5491</v>
      </c>
      <c r="I16" s="85" t="s">
        <v>56</v>
      </c>
      <c r="J16" s="64"/>
      <c r="K16" s="64"/>
      <c r="L16" s="64"/>
      <c r="M16" s="64"/>
      <c r="N16" s="64"/>
      <c r="O16" s="22" t="s">
        <v>55</v>
      </c>
      <c r="P16" s="17" t="s">
        <v>53</v>
      </c>
      <c r="Q16" s="17" t="s">
        <v>2</v>
      </c>
      <c r="R16" s="23" t="s">
        <v>3</v>
      </c>
      <c r="S16" s="63" t="s">
        <v>63</v>
      </c>
      <c r="T16" s="64"/>
      <c r="U16" s="64"/>
      <c r="V16" s="64"/>
      <c r="W16" s="64"/>
      <c r="X16" s="64"/>
      <c r="Y16" s="22" t="s">
        <v>55</v>
      </c>
      <c r="Z16" s="17" t="s">
        <v>53</v>
      </c>
      <c r="AA16" s="17" t="s">
        <v>2</v>
      </c>
      <c r="AB16" s="23" t="s">
        <v>3</v>
      </c>
    </row>
    <row r="17" spans="2:28" ht="16.5" customHeight="1">
      <c r="B17" s="7"/>
      <c r="C17" s="28"/>
      <c r="D17" s="30"/>
      <c r="E17" s="28"/>
      <c r="F17" s="18" t="s">
        <v>11</v>
      </c>
      <c r="G17" s="19" t="s">
        <v>24</v>
      </c>
      <c r="H17" s="26">
        <v>5492</v>
      </c>
      <c r="I17" s="54">
        <v>6100</v>
      </c>
      <c r="J17" s="62"/>
      <c r="K17" s="62"/>
      <c r="L17" s="55" t="s">
        <v>72</v>
      </c>
      <c r="M17" s="56"/>
      <c r="N17" s="57"/>
      <c r="O17" s="37">
        <f>SUM(O6/50)</f>
        <v>0</v>
      </c>
      <c r="P17" s="20" t="s">
        <v>65</v>
      </c>
      <c r="Q17" s="38"/>
      <c r="R17" s="39"/>
      <c r="S17" s="61">
        <v>6123</v>
      </c>
      <c r="T17" s="62"/>
      <c r="U17" s="62"/>
      <c r="V17" s="55" t="s">
        <v>90</v>
      </c>
      <c r="W17" s="56"/>
      <c r="X17" s="57"/>
      <c r="Y17" s="37">
        <f>SUM(Y6/330)</f>
        <v>0</v>
      </c>
      <c r="Z17" s="20" t="s">
        <v>65</v>
      </c>
      <c r="AA17" s="44"/>
      <c r="AB17" s="45"/>
    </row>
    <row r="18" spans="2:28" ht="16.5" customHeight="1">
      <c r="B18" s="7"/>
      <c r="C18" s="28"/>
      <c r="D18" s="30"/>
      <c r="E18" s="28"/>
      <c r="F18" s="18" t="s">
        <v>11</v>
      </c>
      <c r="G18" s="19" t="s">
        <v>25</v>
      </c>
      <c r="H18" s="26">
        <v>5476</v>
      </c>
      <c r="I18" s="54">
        <v>6102</v>
      </c>
      <c r="J18" s="62"/>
      <c r="K18" s="62"/>
      <c r="L18" s="55" t="s">
        <v>73</v>
      </c>
      <c r="M18" s="56"/>
      <c r="N18" s="57"/>
      <c r="O18" s="37">
        <f>SUM(O6/10)</f>
        <v>0</v>
      </c>
      <c r="P18" s="20" t="s">
        <v>11</v>
      </c>
      <c r="Q18" s="38"/>
      <c r="R18" s="39"/>
      <c r="S18" s="61">
        <v>6124</v>
      </c>
      <c r="T18" s="62"/>
      <c r="U18" s="62"/>
      <c r="V18" s="55" t="s">
        <v>91</v>
      </c>
      <c r="W18" s="56"/>
      <c r="X18" s="57"/>
      <c r="Y18" s="37">
        <f>SUM(Y6/16)</f>
        <v>0</v>
      </c>
      <c r="Z18" s="20" t="s">
        <v>11</v>
      </c>
      <c r="AA18" s="44"/>
      <c r="AB18" s="45"/>
    </row>
    <row r="19" spans="2:28" ht="16.5" customHeight="1">
      <c r="B19" s="7"/>
      <c r="C19" s="28"/>
      <c r="D19" s="30"/>
      <c r="E19" s="28"/>
      <c r="F19" s="18" t="s">
        <v>11</v>
      </c>
      <c r="G19" s="19" t="s">
        <v>26</v>
      </c>
      <c r="H19" s="26">
        <v>5477</v>
      </c>
      <c r="I19" s="54">
        <v>6103</v>
      </c>
      <c r="J19" s="62"/>
      <c r="K19" s="62"/>
      <c r="L19" s="55" t="s">
        <v>74</v>
      </c>
      <c r="M19" s="56"/>
      <c r="N19" s="57"/>
      <c r="O19" s="37">
        <f>O18</f>
        <v>0</v>
      </c>
      <c r="P19" s="20" t="s">
        <v>66</v>
      </c>
      <c r="Q19" s="38"/>
      <c r="R19" s="39"/>
      <c r="S19" s="61">
        <v>6129</v>
      </c>
      <c r="T19" s="62"/>
      <c r="U19" s="62"/>
      <c r="V19" s="55" t="s">
        <v>92</v>
      </c>
      <c r="W19" s="56"/>
      <c r="X19" s="57"/>
      <c r="Y19" s="37">
        <f>SUM(Y18*6)</f>
        <v>0</v>
      </c>
      <c r="Z19" s="20" t="s">
        <v>11</v>
      </c>
      <c r="AA19" s="44"/>
      <c r="AB19" s="45"/>
    </row>
    <row r="20" spans="2:28" ht="16.5" customHeight="1">
      <c r="B20" s="7"/>
      <c r="C20" s="28"/>
      <c r="D20" s="30"/>
      <c r="E20" s="28"/>
      <c r="F20" s="18" t="s">
        <v>11</v>
      </c>
      <c r="G20" s="19" t="s">
        <v>27</v>
      </c>
      <c r="H20" s="26">
        <v>5478</v>
      </c>
      <c r="I20" s="53">
        <v>6104</v>
      </c>
      <c r="J20" s="53"/>
      <c r="K20" s="54"/>
      <c r="L20" s="55" t="s">
        <v>75</v>
      </c>
      <c r="M20" s="56"/>
      <c r="N20" s="57"/>
      <c r="O20" s="37">
        <f>SUM(O19*2)</f>
        <v>0</v>
      </c>
      <c r="P20" s="20" t="s">
        <v>11</v>
      </c>
      <c r="Q20" s="38"/>
      <c r="R20" s="39"/>
      <c r="S20" s="46"/>
      <c r="T20" s="47"/>
      <c r="U20" s="48"/>
      <c r="V20" s="49"/>
      <c r="W20" s="50"/>
      <c r="X20" s="51"/>
      <c r="Y20" s="36"/>
      <c r="Z20" s="32"/>
      <c r="AA20" s="44"/>
      <c r="AB20" s="45"/>
    </row>
    <row r="21" spans="2:28" ht="16.5" customHeight="1">
      <c r="B21" s="7"/>
      <c r="C21" s="28"/>
      <c r="D21" s="30"/>
      <c r="E21" s="28"/>
      <c r="F21" s="18" t="s">
        <v>11</v>
      </c>
      <c r="G21" s="19" t="s">
        <v>28</v>
      </c>
      <c r="H21" s="26">
        <v>5479</v>
      </c>
      <c r="I21" s="53">
        <v>6105</v>
      </c>
      <c r="J21" s="53"/>
      <c r="K21" s="54"/>
      <c r="L21" s="55" t="s">
        <v>96</v>
      </c>
      <c r="M21" s="56"/>
      <c r="N21" s="57"/>
      <c r="O21" s="37">
        <f>O20</f>
        <v>0</v>
      </c>
      <c r="P21" s="20" t="s">
        <v>11</v>
      </c>
      <c r="Q21" s="38"/>
      <c r="R21" s="39"/>
      <c r="S21" s="46"/>
      <c r="T21" s="47"/>
      <c r="U21" s="48"/>
      <c r="V21" s="49"/>
      <c r="W21" s="50"/>
      <c r="X21" s="51"/>
      <c r="Y21" s="36"/>
      <c r="Z21" s="32"/>
      <c r="AA21" s="44"/>
      <c r="AB21" s="45"/>
    </row>
    <row r="22" spans="2:28" ht="16.5" customHeight="1">
      <c r="B22" s="7"/>
      <c r="C22" s="28"/>
      <c r="D22" s="30"/>
      <c r="E22" s="28"/>
      <c r="F22" s="18" t="s">
        <v>11</v>
      </c>
      <c r="G22" s="19" t="s">
        <v>29</v>
      </c>
      <c r="H22" s="26">
        <v>5554</v>
      </c>
      <c r="I22" s="53">
        <v>6119</v>
      </c>
      <c r="J22" s="53"/>
      <c r="K22" s="54"/>
      <c r="L22" s="55" t="s">
        <v>76</v>
      </c>
      <c r="M22" s="56"/>
      <c r="N22" s="57"/>
      <c r="O22" s="37">
        <f>SUM((O17*50)*2)/1000</f>
        <v>0</v>
      </c>
      <c r="P22" s="20" t="s">
        <v>65</v>
      </c>
      <c r="Q22" s="38"/>
      <c r="R22" s="39"/>
      <c r="S22" s="46"/>
      <c r="T22" s="47"/>
      <c r="U22" s="48"/>
      <c r="V22" s="49"/>
      <c r="W22" s="50"/>
      <c r="X22" s="51"/>
      <c r="Y22" s="36"/>
      <c r="Z22" s="32"/>
      <c r="AA22" s="44"/>
      <c r="AB22" s="45"/>
    </row>
    <row r="23" spans="2:28" ht="16.5" customHeight="1">
      <c r="B23" s="7"/>
      <c r="C23" s="28"/>
      <c r="D23" s="30"/>
      <c r="E23" s="28"/>
      <c r="F23" s="18" t="s">
        <v>11</v>
      </c>
      <c r="G23" s="19" t="s">
        <v>30</v>
      </c>
      <c r="H23" s="26">
        <v>5555</v>
      </c>
      <c r="I23" s="53">
        <v>6120</v>
      </c>
      <c r="J23" s="53"/>
      <c r="K23" s="54"/>
      <c r="L23" s="55" t="s">
        <v>77</v>
      </c>
      <c r="M23" s="56"/>
      <c r="N23" s="57"/>
      <c r="O23" s="37">
        <f>SUM((O17*50)*12/14*2)/208</f>
        <v>0</v>
      </c>
      <c r="P23" s="20" t="s">
        <v>67</v>
      </c>
      <c r="Q23" s="38"/>
      <c r="R23" s="39"/>
      <c r="S23" s="58" t="s">
        <v>64</v>
      </c>
      <c r="T23" s="59"/>
      <c r="U23" s="59"/>
      <c r="V23" s="59"/>
      <c r="W23" s="59"/>
      <c r="X23" s="60"/>
      <c r="Y23" s="22" t="s">
        <v>55</v>
      </c>
      <c r="Z23" s="17" t="s">
        <v>53</v>
      </c>
      <c r="AA23" s="17" t="s">
        <v>2</v>
      </c>
      <c r="AB23" s="23" t="s">
        <v>3</v>
      </c>
    </row>
    <row r="24" spans="2:28" ht="16.5" customHeight="1">
      <c r="B24" s="7"/>
      <c r="C24" s="28"/>
      <c r="D24" s="30"/>
      <c r="E24" s="28"/>
      <c r="F24" s="18" t="s">
        <v>11</v>
      </c>
      <c r="G24" s="19" t="s">
        <v>34</v>
      </c>
      <c r="H24" s="26">
        <v>5553</v>
      </c>
      <c r="I24" s="53">
        <v>6122</v>
      </c>
      <c r="J24" s="53"/>
      <c r="K24" s="54"/>
      <c r="L24" s="55" t="s">
        <v>78</v>
      </c>
      <c r="M24" s="56"/>
      <c r="N24" s="57"/>
      <c r="O24" s="37">
        <f>SUM(O18*7)</f>
        <v>0</v>
      </c>
      <c r="P24" s="20" t="s">
        <v>11</v>
      </c>
      <c r="Q24" s="38"/>
      <c r="R24" s="39"/>
      <c r="S24" s="52">
        <v>6126</v>
      </c>
      <c r="T24" s="53"/>
      <c r="U24" s="54"/>
      <c r="V24" s="55" t="s">
        <v>93</v>
      </c>
      <c r="W24" s="56"/>
      <c r="X24" s="57"/>
      <c r="Y24" s="37">
        <f>SUM(Y7:Y9)</f>
        <v>0</v>
      </c>
      <c r="Z24" s="20" t="s">
        <v>11</v>
      </c>
      <c r="AA24" s="44"/>
      <c r="AB24" s="45"/>
    </row>
    <row r="25" spans="2:28" ht="16.5" customHeight="1">
      <c r="B25" s="7"/>
      <c r="C25" s="28"/>
      <c r="D25" s="30"/>
      <c r="E25" s="28"/>
      <c r="F25" s="18" t="s">
        <v>11</v>
      </c>
      <c r="G25" s="19" t="s">
        <v>31</v>
      </c>
      <c r="H25" s="26">
        <v>5549</v>
      </c>
      <c r="I25" s="47"/>
      <c r="J25" s="47"/>
      <c r="K25" s="48"/>
      <c r="L25" s="49"/>
      <c r="M25" s="50"/>
      <c r="N25" s="51"/>
      <c r="O25" s="36"/>
      <c r="P25" s="32"/>
      <c r="Q25" s="38"/>
      <c r="R25" s="39"/>
      <c r="S25" s="52">
        <v>6107</v>
      </c>
      <c r="T25" s="53"/>
      <c r="U25" s="54"/>
      <c r="V25" s="55" t="s">
        <v>94</v>
      </c>
      <c r="W25" s="56"/>
      <c r="X25" s="57"/>
      <c r="Y25" s="37">
        <f>Y24</f>
        <v>0</v>
      </c>
      <c r="Z25" s="20" t="s">
        <v>11</v>
      </c>
      <c r="AA25" s="44"/>
      <c r="AB25" s="45"/>
    </row>
    <row r="26" spans="2:28" ht="16.5" customHeight="1">
      <c r="B26" s="7"/>
      <c r="C26" s="28"/>
      <c r="D26" s="30"/>
      <c r="E26" s="28"/>
      <c r="F26" s="18" t="s">
        <v>11</v>
      </c>
      <c r="G26" s="19" t="s">
        <v>32</v>
      </c>
      <c r="H26" s="26">
        <v>5550</v>
      </c>
      <c r="I26" s="47"/>
      <c r="J26" s="47"/>
      <c r="K26" s="48"/>
      <c r="L26" s="49"/>
      <c r="M26" s="50"/>
      <c r="N26" s="51"/>
      <c r="O26" s="36"/>
      <c r="P26" s="32"/>
      <c r="Q26" s="38"/>
      <c r="R26" s="39"/>
      <c r="S26" s="52">
        <v>6108</v>
      </c>
      <c r="T26" s="53"/>
      <c r="U26" s="54"/>
      <c r="V26" s="55" t="s">
        <v>81</v>
      </c>
      <c r="W26" s="56"/>
      <c r="X26" s="57"/>
      <c r="Y26" s="37">
        <f>SUM(Y7+Y8*2+Y9*2)</f>
        <v>0</v>
      </c>
      <c r="Z26" s="20" t="s">
        <v>11</v>
      </c>
      <c r="AA26" s="44"/>
      <c r="AB26" s="45"/>
    </row>
    <row r="27" spans="2:28" ht="16.5" customHeight="1">
      <c r="B27" s="7"/>
      <c r="C27" s="28"/>
      <c r="D27" s="30"/>
      <c r="E27" s="28"/>
      <c r="F27" s="18" t="s">
        <v>11</v>
      </c>
      <c r="G27" s="19" t="s">
        <v>33</v>
      </c>
      <c r="H27" s="26">
        <v>5551</v>
      </c>
      <c r="I27" s="47"/>
      <c r="J27" s="47"/>
      <c r="K27" s="48"/>
      <c r="L27" s="49"/>
      <c r="M27" s="50"/>
      <c r="N27" s="51"/>
      <c r="O27" s="36"/>
      <c r="P27" s="32"/>
      <c r="Q27" s="38"/>
      <c r="R27" s="39"/>
      <c r="S27" s="52">
        <v>6125</v>
      </c>
      <c r="T27" s="53"/>
      <c r="U27" s="54"/>
      <c r="V27" s="55" t="s">
        <v>95</v>
      </c>
      <c r="W27" s="56"/>
      <c r="X27" s="57"/>
      <c r="Y27" s="37">
        <f>SUM(Y7+Y8*2+Y9*2)</f>
        <v>0</v>
      </c>
      <c r="Z27" s="20" t="s">
        <v>11</v>
      </c>
      <c r="AA27" s="44"/>
      <c r="AB27" s="45"/>
    </row>
    <row r="28" spans="2:28" ht="16.5" customHeight="1">
      <c r="B28" s="7"/>
      <c r="C28" s="28"/>
      <c r="D28" s="30"/>
      <c r="E28" s="28"/>
      <c r="F28" s="18" t="s">
        <v>11</v>
      </c>
      <c r="G28" s="19" t="s">
        <v>35</v>
      </c>
      <c r="H28" s="26">
        <v>5557</v>
      </c>
      <c r="I28" s="59" t="s">
        <v>57</v>
      </c>
      <c r="J28" s="59"/>
      <c r="K28" s="59"/>
      <c r="L28" s="59"/>
      <c r="M28" s="59"/>
      <c r="N28" s="60"/>
      <c r="O28" s="22" t="s">
        <v>55</v>
      </c>
      <c r="P28" s="17" t="s">
        <v>53</v>
      </c>
      <c r="Q28" s="17" t="s">
        <v>2</v>
      </c>
      <c r="R28" s="23" t="s">
        <v>3</v>
      </c>
      <c r="S28" s="52">
        <v>6127</v>
      </c>
      <c r="T28" s="53"/>
      <c r="U28" s="54"/>
      <c r="V28" s="55" t="s">
        <v>98</v>
      </c>
      <c r="W28" s="56"/>
      <c r="X28" s="57"/>
      <c r="Y28" s="37">
        <f>SUM(Y24*2)+Y27</f>
        <v>0</v>
      </c>
      <c r="Z28" s="20" t="s">
        <v>11</v>
      </c>
      <c r="AA28" s="44"/>
      <c r="AB28" s="45"/>
    </row>
    <row r="29" spans="2:28" ht="16.5" customHeight="1">
      <c r="B29" s="7"/>
      <c r="C29" s="28"/>
      <c r="D29" s="30"/>
      <c r="E29" s="28"/>
      <c r="F29" s="18" t="s">
        <v>11</v>
      </c>
      <c r="G29" s="19" t="s">
        <v>36</v>
      </c>
      <c r="H29" s="26">
        <v>5558</v>
      </c>
      <c r="I29" s="53">
        <v>6106</v>
      </c>
      <c r="J29" s="53"/>
      <c r="K29" s="54"/>
      <c r="L29" s="55" t="s">
        <v>79</v>
      </c>
      <c r="M29" s="56"/>
      <c r="N29" s="57"/>
      <c r="O29" s="37">
        <f>SUM(O7:O9)</f>
        <v>0</v>
      </c>
      <c r="P29" s="20" t="s">
        <v>11</v>
      </c>
      <c r="Q29" s="38"/>
      <c r="R29" s="39"/>
      <c r="S29" s="52">
        <v>6104</v>
      </c>
      <c r="T29" s="53"/>
      <c r="U29" s="54"/>
      <c r="V29" s="55" t="s">
        <v>75</v>
      </c>
      <c r="W29" s="56"/>
      <c r="X29" s="57"/>
      <c r="Y29" s="37">
        <f>Y28*2</f>
        <v>0</v>
      </c>
      <c r="Z29" s="35" t="s">
        <v>11</v>
      </c>
      <c r="AA29" s="44"/>
      <c r="AB29" s="45"/>
    </row>
    <row r="30" spans="2:28" ht="16.5" customHeight="1">
      <c r="B30" s="7"/>
      <c r="C30" s="28"/>
      <c r="D30" s="30"/>
      <c r="E30" s="28"/>
      <c r="F30" s="18" t="s">
        <v>11</v>
      </c>
      <c r="G30" s="19" t="s">
        <v>37</v>
      </c>
      <c r="H30" s="26">
        <v>5487</v>
      </c>
      <c r="I30" s="53">
        <v>6107</v>
      </c>
      <c r="J30" s="53"/>
      <c r="K30" s="54"/>
      <c r="L30" s="55" t="s">
        <v>80</v>
      </c>
      <c r="M30" s="56"/>
      <c r="N30" s="57"/>
      <c r="O30" s="37">
        <f>SUM(O29)</f>
        <v>0</v>
      </c>
      <c r="P30" s="20" t="s">
        <v>11</v>
      </c>
      <c r="Q30" s="38"/>
      <c r="R30" s="39"/>
      <c r="S30" s="52">
        <v>6112</v>
      </c>
      <c r="T30" s="53"/>
      <c r="U30" s="54"/>
      <c r="V30" s="55" t="s">
        <v>85</v>
      </c>
      <c r="W30" s="56"/>
      <c r="X30" s="57"/>
      <c r="Y30" s="37">
        <f>Y27</f>
        <v>0</v>
      </c>
      <c r="Z30" s="20" t="s">
        <v>11</v>
      </c>
      <c r="AA30" s="44"/>
      <c r="AB30" s="45"/>
    </row>
    <row r="31" spans="2:28" ht="16.5" customHeight="1">
      <c r="B31" s="7"/>
      <c r="C31" s="28"/>
      <c r="D31" s="30"/>
      <c r="E31" s="28"/>
      <c r="F31" s="18" t="s">
        <v>11</v>
      </c>
      <c r="G31" s="19" t="s">
        <v>38</v>
      </c>
      <c r="H31" s="26">
        <v>5488</v>
      </c>
      <c r="I31" s="53">
        <v>6108</v>
      </c>
      <c r="J31" s="53"/>
      <c r="K31" s="54"/>
      <c r="L31" s="55" t="s">
        <v>81</v>
      </c>
      <c r="M31" s="56"/>
      <c r="N31" s="57"/>
      <c r="O31" s="37">
        <f>SUM(O7*2+O8*4+O9*4)</f>
        <v>0</v>
      </c>
      <c r="P31" s="20" t="s">
        <v>11</v>
      </c>
      <c r="Q31" s="38"/>
      <c r="R31" s="39"/>
      <c r="S31" s="52">
        <v>6113</v>
      </c>
      <c r="T31" s="53"/>
      <c r="U31" s="54"/>
      <c r="V31" s="55" t="s">
        <v>86</v>
      </c>
      <c r="W31" s="56"/>
      <c r="X31" s="57"/>
      <c r="Y31" s="37">
        <f>Y26</f>
        <v>0</v>
      </c>
      <c r="Z31" s="20" t="s">
        <v>11</v>
      </c>
      <c r="AA31" s="44"/>
      <c r="AB31" s="45"/>
    </row>
    <row r="32" spans="2:28" ht="16.5" customHeight="1">
      <c r="B32" s="7"/>
      <c r="C32" s="28"/>
      <c r="D32" s="30"/>
      <c r="E32" s="28"/>
      <c r="F32" s="18" t="s">
        <v>11</v>
      </c>
      <c r="G32" s="19" t="s">
        <v>39</v>
      </c>
      <c r="H32" s="26">
        <v>5489</v>
      </c>
      <c r="I32" s="53">
        <v>6109</v>
      </c>
      <c r="J32" s="53"/>
      <c r="K32" s="54"/>
      <c r="L32" s="55" t="s">
        <v>82</v>
      </c>
      <c r="M32" s="56"/>
      <c r="N32" s="57"/>
      <c r="O32" s="37">
        <f>SUM(O7*5+O8*10+O9*10)</f>
        <v>0</v>
      </c>
      <c r="P32" s="20" t="s">
        <v>11</v>
      </c>
      <c r="Q32" s="38"/>
      <c r="R32" s="39"/>
      <c r="S32" s="52">
        <v>6105</v>
      </c>
      <c r="T32" s="53"/>
      <c r="U32" s="54"/>
      <c r="V32" s="55" t="s">
        <v>99</v>
      </c>
      <c r="W32" s="56"/>
      <c r="X32" s="57"/>
      <c r="Y32" s="37">
        <f>Y28*2</f>
        <v>0</v>
      </c>
      <c r="Z32" s="20" t="s">
        <v>11</v>
      </c>
      <c r="AA32" s="44"/>
      <c r="AB32" s="45"/>
    </row>
    <row r="33" spans="2:28" ht="16.5" customHeight="1">
      <c r="B33" s="7"/>
      <c r="C33" s="28"/>
      <c r="D33" s="30"/>
      <c r="E33" s="28"/>
      <c r="F33" s="18" t="s">
        <v>11</v>
      </c>
      <c r="G33" s="19" t="s">
        <v>40</v>
      </c>
      <c r="H33" s="26">
        <v>5155</v>
      </c>
      <c r="I33" s="53">
        <v>6110</v>
      </c>
      <c r="J33" s="53"/>
      <c r="K33" s="54"/>
      <c r="L33" s="55" t="s">
        <v>83</v>
      </c>
      <c r="M33" s="56"/>
      <c r="N33" s="57"/>
      <c r="O33" s="37">
        <f>SUM(O7+O8*2+O9*2)</f>
        <v>0</v>
      </c>
      <c r="P33" s="20" t="s">
        <v>11</v>
      </c>
      <c r="Q33" s="38"/>
      <c r="R33" s="39"/>
      <c r="S33" s="46"/>
      <c r="T33" s="47"/>
      <c r="U33" s="48"/>
      <c r="V33" s="49"/>
      <c r="W33" s="50"/>
      <c r="X33" s="51"/>
      <c r="Y33" s="36"/>
      <c r="Z33" s="32"/>
      <c r="AA33" s="44"/>
      <c r="AB33" s="45"/>
    </row>
    <row r="34" spans="2:28" ht="16.5" customHeight="1">
      <c r="B34" s="7"/>
      <c r="C34" s="28"/>
      <c r="D34" s="30"/>
      <c r="E34" s="28"/>
      <c r="F34" s="18" t="s">
        <v>11</v>
      </c>
      <c r="G34" s="19" t="s">
        <v>41</v>
      </c>
      <c r="H34" s="26">
        <v>5470</v>
      </c>
      <c r="I34" s="53">
        <v>6111</v>
      </c>
      <c r="J34" s="53"/>
      <c r="K34" s="54"/>
      <c r="L34" s="55" t="s">
        <v>84</v>
      </c>
      <c r="M34" s="56"/>
      <c r="N34" s="57"/>
      <c r="O34" s="37">
        <f>SUM(O7+O8*2+O9*2)</f>
        <v>0</v>
      </c>
      <c r="P34" s="20" t="s">
        <v>11</v>
      </c>
      <c r="Q34" s="38"/>
      <c r="R34" s="39"/>
      <c r="S34" s="46"/>
      <c r="T34" s="47"/>
      <c r="U34" s="48"/>
      <c r="V34" s="49"/>
      <c r="W34" s="50"/>
      <c r="X34" s="51"/>
      <c r="Y34" s="36"/>
      <c r="Z34" s="32"/>
      <c r="AA34" s="44"/>
      <c r="AB34" s="45"/>
    </row>
    <row r="35" spans="2:28" ht="16.5" customHeight="1">
      <c r="B35" s="7"/>
      <c r="C35" s="28"/>
      <c r="D35" s="30"/>
      <c r="E35" s="28"/>
      <c r="F35" s="18" t="s">
        <v>11</v>
      </c>
      <c r="G35" s="19" t="s">
        <v>42</v>
      </c>
      <c r="H35" s="26">
        <v>5465</v>
      </c>
      <c r="I35" s="53">
        <v>6112</v>
      </c>
      <c r="J35" s="53"/>
      <c r="K35" s="54"/>
      <c r="L35" s="55" t="s">
        <v>85</v>
      </c>
      <c r="M35" s="56"/>
      <c r="N35" s="57"/>
      <c r="O35" s="37">
        <f>SUM(O7*2+O8*4+O9*4)</f>
        <v>0</v>
      </c>
      <c r="P35" s="20" t="s">
        <v>11</v>
      </c>
      <c r="Q35" s="38"/>
      <c r="R35" s="39"/>
      <c r="S35" s="46"/>
      <c r="T35" s="47"/>
      <c r="U35" s="48"/>
      <c r="V35" s="49"/>
      <c r="W35" s="50"/>
      <c r="X35" s="51"/>
      <c r="Y35" s="36"/>
      <c r="Z35" s="32"/>
      <c r="AA35" s="44"/>
      <c r="AB35" s="45"/>
    </row>
    <row r="36" spans="2:28" ht="16.5" customHeight="1">
      <c r="B36" s="7"/>
      <c r="C36" s="28"/>
      <c r="D36" s="30"/>
      <c r="E36" s="28"/>
      <c r="F36" s="18" t="s">
        <v>11</v>
      </c>
      <c r="G36" s="19" t="s">
        <v>44</v>
      </c>
      <c r="H36" s="26">
        <v>5545</v>
      </c>
      <c r="I36" s="53">
        <v>6113</v>
      </c>
      <c r="J36" s="53"/>
      <c r="K36" s="54"/>
      <c r="L36" s="55" t="s">
        <v>86</v>
      </c>
      <c r="M36" s="56"/>
      <c r="N36" s="57"/>
      <c r="O36" s="37">
        <f>SUM(O31:O33)</f>
        <v>0</v>
      </c>
      <c r="P36" s="20" t="s">
        <v>11</v>
      </c>
      <c r="Q36" s="38"/>
      <c r="R36" s="39"/>
      <c r="S36" s="46"/>
      <c r="T36" s="47"/>
      <c r="U36" s="48"/>
      <c r="V36" s="49"/>
      <c r="W36" s="50"/>
      <c r="X36" s="51"/>
      <c r="Y36" s="36"/>
      <c r="Z36" s="32"/>
      <c r="AA36" s="44"/>
      <c r="AB36" s="45"/>
    </row>
    <row r="37" spans="2:28" ht="16.5" customHeight="1">
      <c r="B37" s="7"/>
      <c r="C37" s="28"/>
      <c r="D37" s="30"/>
      <c r="E37" s="28"/>
      <c r="F37" s="18" t="s">
        <v>11</v>
      </c>
      <c r="G37" s="19" t="s">
        <v>43</v>
      </c>
      <c r="H37" s="26">
        <v>5546</v>
      </c>
      <c r="I37" s="53">
        <v>6114</v>
      </c>
      <c r="J37" s="53"/>
      <c r="K37" s="54"/>
      <c r="L37" s="55" t="s">
        <v>87</v>
      </c>
      <c r="M37" s="56"/>
      <c r="N37" s="57"/>
      <c r="O37" s="37">
        <f>SUM(O7+O8*2+O9*2)</f>
        <v>0</v>
      </c>
      <c r="P37" s="20" t="s">
        <v>11</v>
      </c>
      <c r="Q37" s="38"/>
      <c r="R37" s="39"/>
      <c r="S37" s="46"/>
      <c r="T37" s="47"/>
      <c r="U37" s="48"/>
      <c r="V37" s="49"/>
      <c r="W37" s="50"/>
      <c r="X37" s="51"/>
      <c r="Y37" s="36"/>
      <c r="Z37" s="32"/>
      <c r="AA37" s="44"/>
      <c r="AB37" s="45"/>
    </row>
    <row r="38" spans="2:28" ht="16.5" customHeight="1">
      <c r="B38" s="7"/>
      <c r="C38" s="28"/>
      <c r="D38" s="30"/>
      <c r="E38" s="28"/>
      <c r="F38" s="18" t="s">
        <v>11</v>
      </c>
      <c r="G38" s="19" t="s">
        <v>46</v>
      </c>
      <c r="H38" s="26">
        <v>5547</v>
      </c>
      <c r="I38" s="53">
        <v>6115</v>
      </c>
      <c r="J38" s="53"/>
      <c r="K38" s="54"/>
      <c r="L38" s="55" t="s">
        <v>88</v>
      </c>
      <c r="M38" s="56"/>
      <c r="N38" s="57"/>
      <c r="O38" s="37">
        <f>SUM(O7+O8*2+O9*2)</f>
        <v>0</v>
      </c>
      <c r="P38" s="20" t="s">
        <v>11</v>
      </c>
      <c r="Q38" s="38"/>
      <c r="R38" s="39"/>
      <c r="S38" s="46"/>
      <c r="T38" s="47"/>
      <c r="U38" s="48"/>
      <c r="V38" s="49"/>
      <c r="W38" s="50"/>
      <c r="X38" s="51"/>
      <c r="Y38" s="36"/>
      <c r="Z38" s="32"/>
      <c r="AA38" s="44"/>
      <c r="AB38" s="45"/>
    </row>
    <row r="39" spans="2:28" ht="16.5" customHeight="1">
      <c r="B39" s="7"/>
      <c r="C39" s="28"/>
      <c r="D39" s="30"/>
      <c r="E39" s="28"/>
      <c r="F39" s="18" t="s">
        <v>11</v>
      </c>
      <c r="G39" s="19" t="s">
        <v>45</v>
      </c>
      <c r="H39" s="26">
        <v>5548</v>
      </c>
      <c r="I39" s="53">
        <v>6116</v>
      </c>
      <c r="J39" s="53"/>
      <c r="K39" s="54"/>
      <c r="L39" s="55" t="s">
        <v>89</v>
      </c>
      <c r="M39" s="56"/>
      <c r="N39" s="57"/>
      <c r="O39" s="37">
        <f>SUM(O7+O8+O9)*2</f>
        <v>0</v>
      </c>
      <c r="P39" s="20" t="s">
        <v>11</v>
      </c>
      <c r="Q39" s="38"/>
      <c r="R39" s="39"/>
      <c r="S39" s="46"/>
      <c r="T39" s="47"/>
      <c r="U39" s="48"/>
      <c r="V39" s="49"/>
      <c r="W39" s="50"/>
      <c r="X39" s="51"/>
      <c r="Y39" s="36"/>
      <c r="Z39" s="32"/>
      <c r="AA39" s="44"/>
      <c r="AB39" s="45"/>
    </row>
    <row r="40" spans="2:28" ht="16.5" customHeight="1">
      <c r="B40" s="7"/>
      <c r="C40" s="28"/>
      <c r="D40" s="30"/>
      <c r="E40" s="28"/>
      <c r="F40" s="18"/>
      <c r="G40" s="34"/>
      <c r="H40" s="27"/>
      <c r="I40" s="53">
        <v>6105</v>
      </c>
      <c r="J40" s="53"/>
      <c r="K40" s="54"/>
      <c r="L40" s="55" t="s">
        <v>99</v>
      </c>
      <c r="M40" s="56"/>
      <c r="N40" s="57"/>
      <c r="O40" s="37">
        <f>SUM(O39*2)</f>
        <v>0</v>
      </c>
      <c r="P40" s="20" t="s">
        <v>11</v>
      </c>
      <c r="Q40" s="38"/>
      <c r="R40" s="39"/>
      <c r="S40" s="46"/>
      <c r="T40" s="47"/>
      <c r="U40" s="48"/>
      <c r="V40" s="49"/>
      <c r="W40" s="50"/>
      <c r="X40" s="51"/>
      <c r="Y40" s="36"/>
      <c r="Z40" s="32"/>
      <c r="AA40" s="44"/>
      <c r="AB40" s="45"/>
    </row>
    <row r="41" spans="2:28" ht="16.5" customHeight="1">
      <c r="B41" s="7"/>
      <c r="C41" s="28"/>
      <c r="D41" s="30"/>
      <c r="E41" s="28"/>
      <c r="F41" s="18"/>
      <c r="G41" s="34"/>
      <c r="H41" s="27"/>
      <c r="I41" s="53">
        <v>6122</v>
      </c>
      <c r="J41" s="53"/>
      <c r="K41" s="54"/>
      <c r="L41" s="55" t="s">
        <v>97</v>
      </c>
      <c r="M41" s="56"/>
      <c r="N41" s="57"/>
      <c r="O41" s="37">
        <f>SUM(O34*8)</f>
        <v>0</v>
      </c>
      <c r="P41" s="20" t="s">
        <v>11</v>
      </c>
      <c r="Q41" s="38"/>
      <c r="R41" s="39"/>
      <c r="S41" s="46"/>
      <c r="T41" s="47"/>
      <c r="U41" s="48"/>
      <c r="V41" s="49"/>
      <c r="W41" s="50"/>
      <c r="X41" s="51"/>
      <c r="Y41" s="36"/>
      <c r="Z41" s="32"/>
      <c r="AA41" s="44"/>
      <c r="AB41" s="45"/>
    </row>
    <row r="42" spans="2:28" ht="16.5" customHeight="1">
      <c r="B42" s="7"/>
      <c r="C42" s="28"/>
      <c r="D42" s="30"/>
      <c r="E42" s="28"/>
      <c r="F42" s="18"/>
      <c r="G42" s="34"/>
      <c r="H42" s="27"/>
      <c r="I42" s="47"/>
      <c r="J42" s="47"/>
      <c r="K42" s="48"/>
      <c r="L42" s="49"/>
      <c r="M42" s="50"/>
      <c r="N42" s="51"/>
      <c r="O42" s="36"/>
      <c r="P42" s="32"/>
      <c r="Q42" s="38"/>
      <c r="R42" s="39"/>
      <c r="S42" s="46"/>
      <c r="T42" s="47"/>
      <c r="U42" s="48"/>
      <c r="V42" s="49"/>
      <c r="W42" s="50"/>
      <c r="X42" s="51"/>
      <c r="Y42" s="36"/>
      <c r="Z42" s="32"/>
      <c r="AA42" s="44"/>
      <c r="AB42" s="45"/>
    </row>
    <row r="43" spans="2:28" ht="16.5" customHeight="1">
      <c r="B43" s="7"/>
      <c r="C43" s="28"/>
      <c r="D43" s="30"/>
      <c r="E43" s="28"/>
      <c r="F43" s="18"/>
      <c r="G43" s="34"/>
      <c r="H43" s="27"/>
      <c r="I43" s="47"/>
      <c r="J43" s="47"/>
      <c r="K43" s="48"/>
      <c r="L43" s="49"/>
      <c r="M43" s="50"/>
      <c r="N43" s="51"/>
      <c r="O43" s="36"/>
      <c r="P43" s="32"/>
      <c r="Q43" s="38"/>
      <c r="R43" s="39"/>
      <c r="S43" s="86" t="s">
        <v>4</v>
      </c>
      <c r="T43" s="87"/>
      <c r="U43" s="87"/>
      <c r="V43" s="87"/>
      <c r="W43" s="87"/>
      <c r="X43" s="87"/>
      <c r="Y43" s="87"/>
      <c r="Z43" s="87"/>
      <c r="AA43" s="87"/>
      <c r="AB43" s="88"/>
    </row>
    <row r="44" spans="2:28" ht="16.5" customHeight="1">
      <c r="B44" s="7"/>
      <c r="C44" s="28"/>
      <c r="D44" s="30"/>
      <c r="E44" s="28"/>
      <c r="F44" s="18"/>
      <c r="G44" s="34"/>
      <c r="H44" s="27"/>
      <c r="I44" s="47"/>
      <c r="J44" s="47"/>
      <c r="K44" s="48"/>
      <c r="L44" s="49"/>
      <c r="M44" s="50"/>
      <c r="N44" s="51"/>
      <c r="O44" s="36"/>
      <c r="P44" s="32"/>
      <c r="Q44" s="38"/>
      <c r="R44" s="39"/>
      <c r="S44" s="89"/>
      <c r="T44" s="90"/>
      <c r="U44" s="90"/>
      <c r="V44" s="90"/>
      <c r="W44" s="90"/>
      <c r="X44" s="90"/>
      <c r="Y44" s="90"/>
      <c r="Z44" s="90"/>
      <c r="AA44" s="90"/>
      <c r="AB44" s="91"/>
    </row>
    <row r="45" spans="2:28" ht="16.5" customHeight="1">
      <c r="B45" s="7"/>
      <c r="C45" s="28"/>
      <c r="D45" s="30"/>
      <c r="E45" s="28"/>
      <c r="F45" s="18"/>
      <c r="G45" s="34"/>
      <c r="H45" s="27"/>
      <c r="I45" s="47"/>
      <c r="J45" s="47"/>
      <c r="K45" s="48"/>
      <c r="L45" s="49"/>
      <c r="M45" s="50"/>
      <c r="N45" s="51"/>
      <c r="O45" s="36"/>
      <c r="P45" s="32"/>
      <c r="Q45" s="38"/>
      <c r="R45" s="39"/>
      <c r="S45" s="89"/>
      <c r="T45" s="90"/>
      <c r="U45" s="90"/>
      <c r="V45" s="90"/>
      <c r="W45" s="90"/>
      <c r="X45" s="90"/>
      <c r="Y45" s="90"/>
      <c r="Z45" s="90"/>
      <c r="AA45" s="90"/>
      <c r="AB45" s="91"/>
    </row>
    <row r="46" spans="2:28" ht="6" customHeight="1" thickBot="1">
      <c r="B46" s="4"/>
      <c r="C46" s="1"/>
      <c r="D46" s="1"/>
      <c r="E46" s="1"/>
      <c r="F46" s="9"/>
      <c r="G46" s="1"/>
      <c r="H46" s="24"/>
      <c r="I46" s="33"/>
      <c r="J46" s="33"/>
      <c r="K46" s="33"/>
      <c r="L46" s="33"/>
      <c r="M46" s="33"/>
      <c r="N46" s="33"/>
      <c r="O46" s="33"/>
      <c r="P46" s="33"/>
      <c r="Q46" s="1"/>
      <c r="R46" s="24"/>
      <c r="S46" s="92"/>
      <c r="T46" s="93"/>
      <c r="U46" s="93"/>
      <c r="V46" s="93"/>
      <c r="W46" s="93"/>
      <c r="X46" s="93"/>
      <c r="Y46" s="93"/>
      <c r="Z46" s="93"/>
      <c r="AA46" s="93"/>
      <c r="AB46" s="94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 sheet="1" objects="1" scenarios="1" selectLockedCells="1"/>
  <mergeCells count="164">
    <mergeCell ref="B2:D3"/>
    <mergeCell ref="N2:R2"/>
    <mergeCell ref="N3:R3"/>
    <mergeCell ref="X2:AB2"/>
    <mergeCell ref="X3:AB3"/>
    <mergeCell ref="I4:R4"/>
    <mergeCell ref="I9:K9"/>
    <mergeCell ref="I10:K10"/>
    <mergeCell ref="L5:N5"/>
    <mergeCell ref="L6:N6"/>
    <mergeCell ref="L7:N7"/>
    <mergeCell ref="L8:N8"/>
    <mergeCell ref="L9:N9"/>
    <mergeCell ref="L10:N10"/>
    <mergeCell ref="S43:AB46"/>
    <mergeCell ref="I3:M3"/>
    <mergeCell ref="I2:M2"/>
    <mergeCell ref="I5:K5"/>
    <mergeCell ref="I6:K6"/>
    <mergeCell ref="I7:K7"/>
    <mergeCell ref="I8:K8"/>
    <mergeCell ref="S3:W3"/>
    <mergeCell ref="S2:W2"/>
    <mergeCell ref="L12:N12"/>
    <mergeCell ref="I11:K11"/>
    <mergeCell ref="L11:N11"/>
    <mergeCell ref="I12:K12"/>
    <mergeCell ref="L13:N13"/>
    <mergeCell ref="I15:R15"/>
    <mergeCell ref="I19:K19"/>
    <mergeCell ref="L14:N14"/>
    <mergeCell ref="I13:K13"/>
    <mergeCell ref="I14:K14"/>
    <mergeCell ref="I17:K17"/>
    <mergeCell ref="L17:N17"/>
    <mergeCell ref="L18:N18"/>
    <mergeCell ref="I20:K20"/>
    <mergeCell ref="I16:N16"/>
    <mergeCell ref="I18:K18"/>
    <mergeCell ref="L19:N19"/>
    <mergeCell ref="L20:N20"/>
    <mergeCell ref="L21:N21"/>
    <mergeCell ref="I22:K22"/>
    <mergeCell ref="L22:N22"/>
    <mergeCell ref="I21:K21"/>
    <mergeCell ref="I23:K23"/>
    <mergeCell ref="L23:N23"/>
    <mergeCell ref="I24:K24"/>
    <mergeCell ref="L24:N24"/>
    <mergeCell ref="I27:K27"/>
    <mergeCell ref="L27:N27"/>
    <mergeCell ref="I28:N28"/>
    <mergeCell ref="I25:K25"/>
    <mergeCell ref="L25:N25"/>
    <mergeCell ref="I26:K26"/>
    <mergeCell ref="L26:N26"/>
    <mergeCell ref="I29:K29"/>
    <mergeCell ref="L29:N29"/>
    <mergeCell ref="I30:K30"/>
    <mergeCell ref="L30:N30"/>
    <mergeCell ref="I31:K31"/>
    <mergeCell ref="L31:N31"/>
    <mergeCell ref="I32:K32"/>
    <mergeCell ref="L32:N32"/>
    <mergeCell ref="I33:K33"/>
    <mergeCell ref="L33:N33"/>
    <mergeCell ref="I34:K34"/>
    <mergeCell ref="L34:N34"/>
    <mergeCell ref="I35:K35"/>
    <mergeCell ref="L35:N35"/>
    <mergeCell ref="I36:K36"/>
    <mergeCell ref="L36:N36"/>
    <mergeCell ref="I37:K37"/>
    <mergeCell ref="L37:N37"/>
    <mergeCell ref="I38:K38"/>
    <mergeCell ref="L38:N38"/>
    <mergeCell ref="I39:K39"/>
    <mergeCell ref="L39:N39"/>
    <mergeCell ref="I40:K40"/>
    <mergeCell ref="L40:N40"/>
    <mergeCell ref="I41:K41"/>
    <mergeCell ref="L41:N41"/>
    <mergeCell ref="I42:K42"/>
    <mergeCell ref="L42:N42"/>
    <mergeCell ref="I45:K45"/>
    <mergeCell ref="L45:N45"/>
    <mergeCell ref="I43:K43"/>
    <mergeCell ref="L43:N43"/>
    <mergeCell ref="I44:K44"/>
    <mergeCell ref="L44:N44"/>
    <mergeCell ref="S4:AB4"/>
    <mergeCell ref="S5:U5"/>
    <mergeCell ref="V5:X5"/>
    <mergeCell ref="S6:U6"/>
    <mergeCell ref="V6:X6"/>
    <mergeCell ref="S7:U7"/>
    <mergeCell ref="V7:X7"/>
    <mergeCell ref="S8:U8"/>
    <mergeCell ref="V8:X8"/>
    <mergeCell ref="S9:U9"/>
    <mergeCell ref="V9:X9"/>
    <mergeCell ref="S10:U10"/>
    <mergeCell ref="V10:X10"/>
    <mergeCell ref="S11:U11"/>
    <mergeCell ref="V11:X11"/>
    <mergeCell ref="S12:U12"/>
    <mergeCell ref="V12:X12"/>
    <mergeCell ref="S13:U13"/>
    <mergeCell ref="V13:X13"/>
    <mergeCell ref="S14:U14"/>
    <mergeCell ref="V14:X14"/>
    <mergeCell ref="S16:X16"/>
    <mergeCell ref="S17:U17"/>
    <mergeCell ref="V17:X17"/>
    <mergeCell ref="S15:AB15"/>
    <mergeCell ref="S18:U18"/>
    <mergeCell ref="V18:X18"/>
    <mergeCell ref="S19:U19"/>
    <mergeCell ref="V19:X19"/>
    <mergeCell ref="S22:U22"/>
    <mergeCell ref="V22:X22"/>
    <mergeCell ref="S23:X23"/>
    <mergeCell ref="S20:U20"/>
    <mergeCell ref="V20:X20"/>
    <mergeCell ref="S21:U21"/>
    <mergeCell ref="V21:X21"/>
    <mergeCell ref="S26:U26"/>
    <mergeCell ref="V26:X26"/>
    <mergeCell ref="S27:U27"/>
    <mergeCell ref="S24:U24"/>
    <mergeCell ref="V24:X24"/>
    <mergeCell ref="S25:U25"/>
    <mergeCell ref="V25:X25"/>
    <mergeCell ref="S29:U29"/>
    <mergeCell ref="V27:X27"/>
    <mergeCell ref="S30:U30"/>
    <mergeCell ref="V30:X30"/>
    <mergeCell ref="V29:X29"/>
    <mergeCell ref="S28:U28"/>
    <mergeCell ref="V28:X28"/>
    <mergeCell ref="S31:U31"/>
    <mergeCell ref="V31:X31"/>
    <mergeCell ref="S32:U32"/>
    <mergeCell ref="V32:X32"/>
    <mergeCell ref="S33:U33"/>
    <mergeCell ref="V33:X33"/>
    <mergeCell ref="S34:U34"/>
    <mergeCell ref="V34:X34"/>
    <mergeCell ref="S35:U35"/>
    <mergeCell ref="V35:X35"/>
    <mergeCell ref="S36:U36"/>
    <mergeCell ref="V36:X36"/>
    <mergeCell ref="S37:U37"/>
    <mergeCell ref="V37:X37"/>
    <mergeCell ref="S38:U38"/>
    <mergeCell ref="V38:X38"/>
    <mergeCell ref="S39:U39"/>
    <mergeCell ref="V39:X39"/>
    <mergeCell ref="S40:U40"/>
    <mergeCell ref="V40:X40"/>
    <mergeCell ref="S41:U41"/>
    <mergeCell ref="V41:X41"/>
    <mergeCell ref="S42:U42"/>
    <mergeCell ref="V42:X42"/>
  </mergeCells>
  <printOptions/>
  <pageMargins left="0.25" right="0.25" top="0.25" bottom="0.25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2010-04-22T17:18:05Z</cp:lastPrinted>
  <dcterms:created xsi:type="dcterms:W3CDTF">2007-01-08T18:57:16Z</dcterms:created>
  <dcterms:modified xsi:type="dcterms:W3CDTF">2010-08-10T12:13:34Z</dcterms:modified>
  <cp:category/>
  <cp:version/>
  <cp:contentType/>
  <cp:contentStatus/>
</cp:coreProperties>
</file>